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RECReporting\MonthlyVolumes\"/>
    </mc:Choice>
  </mc:AlternateContent>
  <bookViews>
    <workbookView xWindow="0" yWindow="0" windowWidth="28800" windowHeight="13065"/>
  </bookViews>
  <sheets>
    <sheet name="al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s="1"/>
  <c r="E23" i="1"/>
  <c r="I23" i="1" s="1"/>
  <c r="D23" i="1"/>
  <c r="H23" i="1" s="1"/>
  <c r="B23" i="1"/>
  <c r="J23" i="1" s="1"/>
  <c r="J22" i="1"/>
  <c r="J21" i="1"/>
  <c r="F17" i="1"/>
  <c r="G17" i="1" s="1"/>
  <c r="D17" i="1"/>
  <c r="H17" i="1" s="1"/>
  <c r="B17" i="1"/>
  <c r="J17" i="1" s="1"/>
  <c r="L16" i="1"/>
  <c r="J16" i="1"/>
  <c r="H16" i="1"/>
  <c r="G16" i="1"/>
  <c r="E16" i="1"/>
  <c r="I16" i="1" s="1"/>
  <c r="C16" i="1"/>
  <c r="L15" i="1"/>
  <c r="J15" i="1"/>
  <c r="I15" i="1"/>
  <c r="H15" i="1"/>
  <c r="G15" i="1"/>
  <c r="E15" i="1"/>
  <c r="E17" i="1" s="1"/>
  <c r="I17" i="1" s="1"/>
  <c r="C15" i="1"/>
  <c r="L14" i="1"/>
  <c r="J14" i="1"/>
  <c r="I14" i="1"/>
  <c r="H14" i="1"/>
  <c r="G14" i="1"/>
  <c r="E14" i="1"/>
  <c r="C14" i="1"/>
  <c r="F11" i="1"/>
  <c r="H11" i="1" s="1"/>
  <c r="D11" i="1"/>
  <c r="B11" i="1"/>
  <c r="J10" i="1" s="1"/>
  <c r="L10" i="1"/>
  <c r="I10" i="1"/>
  <c r="H10" i="1"/>
  <c r="G10" i="1"/>
  <c r="E10" i="1"/>
  <c r="C10" i="1"/>
  <c r="L9" i="1"/>
  <c r="E9" i="1" s="1"/>
  <c r="I9" i="1" s="1"/>
  <c r="H9" i="1"/>
  <c r="G9" i="1"/>
  <c r="C9" i="1"/>
  <c r="L8" i="1"/>
  <c r="J8" i="1"/>
  <c r="H8" i="1"/>
  <c r="G8" i="1"/>
  <c r="E8" i="1"/>
  <c r="E11" i="1" s="1"/>
  <c r="C8" i="1"/>
  <c r="F5" i="1"/>
  <c r="G5" i="1" s="1"/>
  <c r="D5" i="1"/>
  <c r="H5" i="1" s="1"/>
  <c r="B5" i="1"/>
  <c r="J5" i="1" s="1"/>
  <c r="L4" i="1"/>
  <c r="J4" i="1"/>
  <c r="H4" i="1"/>
  <c r="G4" i="1"/>
  <c r="E4" i="1"/>
  <c r="I4" i="1" s="1"/>
  <c r="C4" i="1"/>
  <c r="L3" i="1"/>
  <c r="J3" i="1"/>
  <c r="I3" i="1"/>
  <c r="H3" i="1"/>
  <c r="G3" i="1"/>
  <c r="E3" i="1"/>
  <c r="E5" i="1" s="1"/>
  <c r="I5" i="1" s="1"/>
  <c r="C3" i="1"/>
  <c r="L2" i="1"/>
  <c r="J2" i="1"/>
  <c r="I2" i="1"/>
  <c r="H2" i="1"/>
  <c r="G2" i="1"/>
  <c r="E2" i="1"/>
  <c r="C2" i="1"/>
  <c r="C5" i="1" l="1"/>
  <c r="I8" i="1"/>
  <c r="J9" i="1"/>
  <c r="I11" i="1"/>
  <c r="C17" i="1"/>
  <c r="J20" i="1"/>
  <c r="C23" i="1"/>
  <c r="J11" i="1"/>
  <c r="C11" i="1"/>
  <c r="G11" i="1"/>
</calcChain>
</file>

<file path=xl/sharedStrings.xml><?xml version="1.0" encoding="utf-8"?>
<sst xmlns="http://schemas.openxmlformats.org/spreadsheetml/2006/main" count="60" uniqueCount="15">
  <si>
    <t>Tons</t>
  </si>
  <si>
    <t>MC</t>
  </si>
  <si>
    <t>Dry tons</t>
  </si>
  <si>
    <t>MMBtu</t>
  </si>
  <si>
    <t>$</t>
  </si>
  <si>
    <t>$/ton</t>
  </si>
  <si>
    <t>$/dry ton</t>
  </si>
  <si>
    <t>$/MMBtu</t>
  </si>
  <si>
    <t>Furnish</t>
  </si>
  <si>
    <t>btu/lb</t>
  </si>
  <si>
    <t>Mmbtu/BDT</t>
  </si>
  <si>
    <t>In-woods</t>
  </si>
  <si>
    <t>Mill residue</t>
  </si>
  <si>
    <t>Urban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</si>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</sst>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" x14ac:knownFonts="1">
    <font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43" fontId="0" fillId="0" borderId="0" xfId="1" applyFont="1"/>
    <xf numFmtId="43" fontId="0" fillId="2" borderId="0" xfId="1" applyFont="1" applyFill="1"/>
    <xf numFmtId="43" fontId="0" fillId="3" borderId="0" xfId="1" applyFont="1" applyFill="1"/>
    <xf numFmtId="0" fontId="0" fillId="0" borderId="1" xfId="0" applyBorder="1"/>
    <xf numFmtId="164" fontId="0" fillId="0" borderId="1" xfId="1" applyNumberFormat="1" applyFont="1" applyBorder="1"/>
    <xf numFmtId="165" fontId="0" fillId="0" borderId="1" xfId="2" applyNumberFormat="1" applyFont="1" applyBorder="1"/>
    <xf numFmtId="43" fontId="0" fillId="2" borderId="1" xfId="1" applyFont="1" applyFill="1" applyBorder="1"/>
    <xf numFmtId="43" fontId="0" fillId="0" borderId="1" xfId="1" applyFont="1" applyBorder="1"/>
    <xf numFmtId="0" fontId="0" fillId="3" borderId="0" xfId="0" applyFill="1"/>
    <xf numFmtId="2" fontId="0" fillId="3" borderId="0" xfId="0" applyNumberFormat="1" applyFill="1"/>
    <xf numFmtId="0" fontId="0" fillId="0" borderId="0" xfId="0" applyBorder="1"/>
    <xf numFmtId="164" fontId="0" fillId="0" borderId="0" xfId="1" applyNumberFormat="1" applyFont="1" applyBorder="1"/>
    <xf numFmtId="165" fontId="0" fillId="0" borderId="0" xfId="2" applyNumberFormat="1" applyFont="1" applyBorder="1"/>
    <xf numFmtId="43" fontId="0" fillId="2" borderId="0" xfId="1" applyFont="1" applyFill="1" applyBorder="1"/>
    <xf numFmtId="43" fontId="0" fillId="0" borderId="0" xfId="1" applyFont="1" applyBorder="1"/>
    <xf numFmtId="0" fontId="0" fillId="0" borderId="2" xfId="0" applyBorder="1"/>
    <xf numFmtId="164" fontId="0" fillId="0" borderId="2" xfId="1" applyNumberFormat="1" applyFont="1" applyBorder="1"/>
    <xf numFmtId="165" fontId="0" fillId="0" borderId="2" xfId="2" applyNumberFormat="1" applyFont="1" applyBorder="1"/>
    <xf numFmtId="43" fontId="0" fillId="2" borderId="2" xfId="1" applyFont="1" applyFill="1" applyBorder="1"/>
    <xf numFmtId="43" fontId="0" fillId="0" borderId="2" xfId="1" applyFont="1" applyBorder="1"/>
    <xf numFmtId="164" fontId="0" fillId="0" borderId="0" xfId="1" applyNumberFormat="1" applyFont="1"/>
    <xf numFmtId="165" fontId="0" fillId="0" borderId="0" xfId="2" applyNumberFormat="1" applyFont="1"/>
    <xf numFmtId="9" fontId="0" fillId="0" borderId="0" xfId="2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31" sqref="F31"/>
    </sheetView>
  </sheetViews>
  <sheetFormatPr defaultRowHeight="12.75" x14ac:dyDescent="0.2"/>
  <cols>
    <col min="1" max="5" width="12.83203125" customWidth="1"/>
    <col min="6" max="6" width="14.83203125" customWidth="1"/>
    <col min="7" max="12" width="12.83203125" customWidth="1"/>
  </cols>
  <sheetData>
    <row r="1" spans="1:12" x14ac:dyDescent="0.2">
      <c r="A1">
        <v>2014</v>
      </c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3" t="s">
        <v>9</v>
      </c>
      <c r="L1" s="3" t="s">
        <v>10</v>
      </c>
    </row>
    <row r="2" spans="1:12" x14ac:dyDescent="0.2">
      <c r="A2" s="4" t="s">
        <v>11</v>
      </c>
      <c r="B2" s="5">
        <v>526084.60499999998</v>
      </c>
      <c r="C2" s="6">
        <f>1-(D2/B2)</f>
        <v>0.39231391859489972</v>
      </c>
      <c r="D2" s="7">
        <v>319694.29210000002</v>
      </c>
      <c r="E2" s="7">
        <f>D2*L2</f>
        <v>5402833.5364899999</v>
      </c>
      <c r="F2" s="7">
        <v>14052101.710000001</v>
      </c>
      <c r="G2" s="8">
        <f>F2/B2</f>
        <v>26.710725948728346</v>
      </c>
      <c r="H2" s="8">
        <f>F2/D2</f>
        <v>43.95480950784232</v>
      </c>
      <c r="I2" s="8">
        <f>F2/E2</f>
        <v>2.600876302239191</v>
      </c>
      <c r="J2" s="6">
        <f>B2/$B$5</f>
        <v>0.69084880941999716</v>
      </c>
      <c r="K2" s="9">
        <v>8450</v>
      </c>
      <c r="L2" s="10">
        <f>K2*2000/1000000</f>
        <v>16.899999999999999</v>
      </c>
    </row>
    <row r="3" spans="1:12" x14ac:dyDescent="0.2">
      <c r="A3" s="11" t="s">
        <v>12</v>
      </c>
      <c r="B3" s="12">
        <v>39346.26</v>
      </c>
      <c r="C3" s="13">
        <f t="shared" ref="C3:C5" si="0">1-(D3/B3)</f>
        <v>0.40660397608311449</v>
      </c>
      <c r="D3" s="14">
        <v>23347.914239999998</v>
      </c>
      <c r="E3" s="14">
        <f t="shared" ref="E3:E4" si="1">D3*L3</f>
        <v>424932.03916799993</v>
      </c>
      <c r="F3" s="14">
        <v>1054055.3529999999</v>
      </c>
      <c r="G3" s="15">
        <f t="shared" ref="G3:G5" si="2">F3/B3</f>
        <v>26.789213333109675</v>
      </c>
      <c r="H3" s="15">
        <f t="shared" ref="H3:H5" si="3">F3/D3</f>
        <v>45.145589544533124</v>
      </c>
      <c r="I3" s="15">
        <f>F3/E3</f>
        <v>2.4805268980512705</v>
      </c>
      <c r="J3" s="13">
        <f t="shared" ref="J3:J5" si="4">B3/$B$5</f>
        <v>5.1669097741663929E-2</v>
      </c>
      <c r="K3" s="9">
        <v>9100</v>
      </c>
      <c r="L3" s="10">
        <f t="shared" ref="L3:L4" si="5">K3*2000/1000000</f>
        <v>18.2</v>
      </c>
    </row>
    <row r="4" spans="1:12" x14ac:dyDescent="0.2">
      <c r="A4" s="16" t="s">
        <v>13</v>
      </c>
      <c r="B4" s="17">
        <v>196073.82</v>
      </c>
      <c r="C4" s="18">
        <f t="shared" si="0"/>
        <v>0.39159164798237733</v>
      </c>
      <c r="D4" s="19">
        <v>119292.9497</v>
      </c>
      <c r="E4" s="19">
        <f t="shared" si="1"/>
        <v>1956404.3750799997</v>
      </c>
      <c r="F4" s="19">
        <v>4710046.8810000001</v>
      </c>
      <c r="G4" s="20">
        <f t="shared" si="2"/>
        <v>24.021804037887364</v>
      </c>
      <c r="H4" s="20">
        <f t="shared" si="3"/>
        <v>39.483028065320781</v>
      </c>
      <c r="I4" s="20">
        <f t="shared" ref="I4:I5" si="6">F4/E4</f>
        <v>2.4075017113000481</v>
      </c>
      <c r="J4" s="18">
        <f t="shared" si="4"/>
        <v>0.25748209283833884</v>
      </c>
      <c r="K4" s="9">
        <v>8200</v>
      </c>
      <c r="L4" s="10">
        <f t="shared" si="5"/>
        <v>16.399999999999999</v>
      </c>
    </row>
    <row r="5" spans="1:12" x14ac:dyDescent="0.2">
      <c r="A5" t="s">
        <v>14</v>
      </c>
      <c r="B5" s="21">
        <f>SUM(B2:B4)</f>
        <v>761504.68500000006</v>
      </c>
      <c r="C5" s="22">
        <f t="shared" si="0"/>
        <v>0.39286630122308441</v>
      </c>
      <c r="D5" s="2">
        <f t="shared" ref="D5:F5" si="7">SUM(D2:D4)</f>
        <v>462335.15604000003</v>
      </c>
      <c r="E5" s="2">
        <f t="shared" si="7"/>
        <v>7784169.9507379998</v>
      </c>
      <c r="F5" s="2">
        <f t="shared" si="7"/>
        <v>19816203.944000002</v>
      </c>
      <c r="G5" s="1">
        <f>F5/B5</f>
        <v>26.022432079981229</v>
      </c>
      <c r="H5" s="1">
        <f t="shared" si="3"/>
        <v>42.861122899954324</v>
      </c>
      <c r="I5" s="1">
        <f t="shared" si="6"/>
        <v>2.5457054598507671</v>
      </c>
      <c r="J5" s="23">
        <f t="shared" si="4"/>
        <v>1</v>
      </c>
    </row>
    <row r="7" spans="1:12" x14ac:dyDescent="0.2">
      <c r="A7">
        <v>2015</v>
      </c>
      <c r="B7" s="1" t="s">
        <v>0</v>
      </c>
      <c r="C7" s="1" t="s">
        <v>1</v>
      </c>
      <c r="D7" s="2" t="s">
        <v>2</v>
      </c>
      <c r="E7" s="2" t="s">
        <v>3</v>
      </c>
      <c r="F7" s="2" t="s">
        <v>4</v>
      </c>
      <c r="G7" s="1" t="s">
        <v>5</v>
      </c>
      <c r="H7" s="1" t="s">
        <v>6</v>
      </c>
      <c r="I7" s="1" t="s">
        <v>7</v>
      </c>
      <c r="J7" s="1" t="s">
        <v>8</v>
      </c>
      <c r="K7" s="3" t="s">
        <v>9</v>
      </c>
      <c r="L7" s="3" t="s">
        <v>10</v>
      </c>
    </row>
    <row r="8" spans="1:12" x14ac:dyDescent="0.2">
      <c r="A8" s="4" t="s">
        <v>11</v>
      </c>
      <c r="B8" s="5">
        <v>394737.62</v>
      </c>
      <c r="C8" s="6">
        <f>1-(D8/B8)</f>
        <v>0.39342327746719452</v>
      </c>
      <c r="D8" s="7">
        <v>239438.65179999999</v>
      </c>
      <c r="E8" s="7">
        <f>D8*L8</f>
        <v>4046513.2154199993</v>
      </c>
      <c r="F8" s="7">
        <v>10423917.93</v>
      </c>
      <c r="G8" s="8">
        <f>F8/B8</f>
        <v>26.407206716197965</v>
      </c>
      <c r="H8" s="8">
        <f>F8/D8</f>
        <v>43.534817171903235</v>
      </c>
      <c r="I8" s="8">
        <f>F8/E8</f>
        <v>2.5760246847280026</v>
      </c>
      <c r="J8" s="6">
        <f>B8/$B$11</f>
        <v>0.83031344279553088</v>
      </c>
      <c r="K8" s="9">
        <v>8450</v>
      </c>
      <c r="L8" s="10">
        <f>K8*2000/1000000</f>
        <v>16.899999999999999</v>
      </c>
    </row>
    <row r="9" spans="1:12" x14ac:dyDescent="0.2">
      <c r="A9" s="11" t="s">
        <v>12</v>
      </c>
      <c r="B9" s="12">
        <v>36133.97</v>
      </c>
      <c r="C9" s="13">
        <f t="shared" ref="C9:C11" si="8">1-(D9/B9)</f>
        <v>0.38504340043454954</v>
      </c>
      <c r="D9" s="14">
        <v>22220.82332</v>
      </c>
      <c r="E9" s="14">
        <f t="shared" ref="E9:E10" si="9">D9*L9</f>
        <v>404418.98442399997</v>
      </c>
      <c r="F9" s="14">
        <v>964620.29410000006</v>
      </c>
      <c r="G9" s="15">
        <f t="shared" ref="G9:G11" si="10">F9/B9</f>
        <v>26.695663224937643</v>
      </c>
      <c r="H9" s="15">
        <f t="shared" ref="H9:H11" si="11">F9/D9</f>
        <v>43.410645960709616</v>
      </c>
      <c r="I9" s="15">
        <f t="shared" ref="I9:I11" si="12">F9/E9</f>
        <v>2.3852003275115177</v>
      </c>
      <c r="J9" s="13">
        <f t="shared" ref="J9:J11" si="13">B9/$B$11</f>
        <v>7.6006236832887708E-2</v>
      </c>
      <c r="K9" s="9">
        <v>9100</v>
      </c>
      <c r="L9" s="10">
        <f t="shared" ref="L9:L10" si="14">K9*2000/1000000</f>
        <v>18.2</v>
      </c>
    </row>
    <row r="10" spans="1:12" x14ac:dyDescent="0.2">
      <c r="A10" s="16" t="s">
        <v>13</v>
      </c>
      <c r="B10" s="17">
        <v>44536.37</v>
      </c>
      <c r="C10" s="18">
        <f t="shared" si="8"/>
        <v>0.3823630347511483</v>
      </c>
      <c r="D10" s="19">
        <v>27507.308410000001</v>
      </c>
      <c r="E10" s="19">
        <f t="shared" si="9"/>
        <v>451119.85792400001</v>
      </c>
      <c r="F10" s="19">
        <v>1060456.142</v>
      </c>
      <c r="G10" s="20">
        <f t="shared" si="10"/>
        <v>23.811014278891609</v>
      </c>
      <c r="H10" s="20">
        <f t="shared" si="11"/>
        <v>38.551795987952133</v>
      </c>
      <c r="I10" s="20">
        <f t="shared" si="12"/>
        <v>2.3507192675580568</v>
      </c>
      <c r="J10" s="18">
        <f t="shared" si="13"/>
        <v>9.3680320371581513E-2</v>
      </c>
      <c r="K10" s="9">
        <v>8200</v>
      </c>
      <c r="L10" s="10">
        <f t="shared" si="14"/>
        <v>16.399999999999999</v>
      </c>
    </row>
    <row r="11" spans="1:12" x14ac:dyDescent="0.2">
      <c r="A11" t="s">
        <v>14</v>
      </c>
      <c r="B11" s="21">
        <f>SUM(B8:B10)</f>
        <v>475407.95999999996</v>
      </c>
      <c r="C11" s="22">
        <f t="shared" si="8"/>
        <v>0.39175022746779409</v>
      </c>
      <c r="D11" s="2">
        <f t="shared" ref="D11:F11" si="15">SUM(D8:D10)</f>
        <v>289166.78353000002</v>
      </c>
      <c r="E11" s="2">
        <f t="shared" si="15"/>
        <v>4902052.0577679994</v>
      </c>
      <c r="F11" s="2">
        <f t="shared" si="15"/>
        <v>12448994.366099998</v>
      </c>
      <c r="G11" s="1">
        <f>F11/B11</f>
        <v>26.185919070644083</v>
      </c>
      <c r="H11" s="1">
        <f>F11/D11</f>
        <v>43.05125994807927</v>
      </c>
      <c r="I11" s="1">
        <f>F11/E11</f>
        <v>2.5395475648555781</v>
      </c>
      <c r="J11" s="23">
        <f t="shared" si="13"/>
        <v>1</v>
      </c>
    </row>
    <row r="13" spans="1:12" x14ac:dyDescent="0.2">
      <c r="A13">
        <v>2016</v>
      </c>
      <c r="B13" s="1" t="s">
        <v>0</v>
      </c>
      <c r="C13" s="1" t="s">
        <v>1</v>
      </c>
      <c r="D13" s="2" t="s">
        <v>2</v>
      </c>
      <c r="E13" s="2" t="s">
        <v>3</v>
      </c>
      <c r="F13" s="2" t="s">
        <v>4</v>
      </c>
      <c r="G13" s="1" t="s">
        <v>5</v>
      </c>
      <c r="H13" s="1" t="s">
        <v>6</v>
      </c>
      <c r="I13" s="1" t="s">
        <v>7</v>
      </c>
      <c r="J13" s="1" t="s">
        <v>8</v>
      </c>
      <c r="K13" s="3" t="s">
        <v>9</v>
      </c>
      <c r="L13" s="3" t="s">
        <v>10</v>
      </c>
    </row>
    <row r="14" spans="1:12" x14ac:dyDescent="0.2">
      <c r="A14" s="4" t="s">
        <v>11</v>
      </c>
      <c r="B14" s="5">
        <v>37298.720000000001</v>
      </c>
      <c r="C14" s="6">
        <f>1-(D14/B14)</f>
        <v>0.41337194225431872</v>
      </c>
      <c r="D14" s="7">
        <v>21880.47567</v>
      </c>
      <c r="E14" s="7">
        <f>D14*L14</f>
        <v>369780.03882299998</v>
      </c>
      <c r="F14" s="7">
        <v>1071341.0319999999</v>
      </c>
      <c r="G14" s="8">
        <f>F14/B14</f>
        <v>28.723265356022939</v>
      </c>
      <c r="H14" s="8">
        <f>F14/D14</f>
        <v>48.963333711656915</v>
      </c>
      <c r="I14" s="8">
        <f>F14/E14</f>
        <v>2.897238681163131</v>
      </c>
      <c r="J14" s="6">
        <f>B14/$B$17</f>
        <v>0.6554015728771817</v>
      </c>
      <c r="K14" s="9">
        <v>8450</v>
      </c>
      <c r="L14" s="10">
        <f>K14*2000/1000000</f>
        <v>16.899999999999999</v>
      </c>
    </row>
    <row r="15" spans="1:12" x14ac:dyDescent="0.2">
      <c r="A15" s="11" t="s">
        <v>12</v>
      </c>
      <c r="B15" s="12">
        <v>17539.73</v>
      </c>
      <c r="C15" s="13">
        <f t="shared" ref="C15:C17" si="16">1-(D15/B15)</f>
        <v>0.37526288146966913</v>
      </c>
      <c r="D15" s="14">
        <v>10957.720380000001</v>
      </c>
      <c r="E15" s="14">
        <f t="shared" ref="E15:E16" si="17">D15*L15</f>
        <v>199430.510916</v>
      </c>
      <c r="F15" s="14">
        <v>551830.60360000003</v>
      </c>
      <c r="G15" s="15">
        <f t="shared" ref="G15:G17" si="18">F15/B15</f>
        <v>31.46175018657642</v>
      </c>
      <c r="H15" s="15">
        <f t="shared" ref="H15:H17" si="19">F15/D15</f>
        <v>50.359982228347391</v>
      </c>
      <c r="I15" s="15">
        <f t="shared" ref="I15:I17" si="20">F15/E15</f>
        <v>2.7670319905685381</v>
      </c>
      <c r="J15" s="13">
        <f t="shared" ref="J15:J17" si="21">B15/$B$17</f>
        <v>0.3082027112415946</v>
      </c>
      <c r="K15" s="9">
        <v>9100</v>
      </c>
      <c r="L15" s="10">
        <f t="shared" ref="L15:L16" si="22">K15*2000/1000000</f>
        <v>18.2</v>
      </c>
    </row>
    <row r="16" spans="1:12" x14ac:dyDescent="0.2">
      <c r="A16" s="16" t="s">
        <v>13</v>
      </c>
      <c r="B16" s="17">
        <v>2071.27</v>
      </c>
      <c r="C16" s="18">
        <f t="shared" si="16"/>
        <v>0.34362555099045511</v>
      </c>
      <c r="D16" s="19">
        <v>1359.5287049999999</v>
      </c>
      <c r="E16" s="19">
        <f t="shared" si="17"/>
        <v>22296.270761999996</v>
      </c>
      <c r="F16" s="19">
        <v>57430.65941</v>
      </c>
      <c r="G16" s="20">
        <f t="shared" si="18"/>
        <v>27.727268492277684</v>
      </c>
      <c r="H16" s="20">
        <f t="shared" si="19"/>
        <v>42.243064967135062</v>
      </c>
      <c r="I16" s="20">
        <f t="shared" si="20"/>
        <v>2.5757966443375042</v>
      </c>
      <c r="J16" s="18">
        <f t="shared" si="21"/>
        <v>3.6395715881223811E-2</v>
      </c>
      <c r="K16" s="9">
        <v>8200</v>
      </c>
      <c r="L16" s="10">
        <f t="shared" si="22"/>
        <v>16.399999999999999</v>
      </c>
    </row>
    <row r="17" spans="1:12" x14ac:dyDescent="0.2">
      <c r="A17" t="s">
        <v>14</v>
      </c>
      <c r="B17" s="21">
        <f>SUM(B14:B16)</f>
        <v>56909.719999999994</v>
      </c>
      <c r="C17" s="22">
        <f t="shared" si="16"/>
        <v>0.39908815655743868</v>
      </c>
      <c r="D17" s="2">
        <f t="shared" ref="D17:F17" si="23">SUM(D14:D16)</f>
        <v>34197.724754999996</v>
      </c>
      <c r="E17" s="2">
        <f>SUM(E14:E16)</f>
        <v>591506.82050099992</v>
      </c>
      <c r="F17" s="2">
        <f t="shared" si="23"/>
        <v>1680602.29501</v>
      </c>
      <c r="G17" s="1">
        <f t="shared" si="18"/>
        <v>29.531023786622043</v>
      </c>
      <c r="H17" s="1">
        <f t="shared" si="19"/>
        <v>49.143687395878047</v>
      </c>
      <c r="I17" s="1">
        <f t="shared" si="20"/>
        <v>2.8412221748965596</v>
      </c>
      <c r="J17" s="23">
        <f t="shared" si="21"/>
        <v>1</v>
      </c>
    </row>
    <row r="18" spans="1:12" x14ac:dyDescent="0.2">
      <c r="B18" s="1"/>
      <c r="C18" s="1"/>
      <c r="D18" s="1"/>
      <c r="E18" s="1"/>
    </row>
    <row r="19" spans="1:12" x14ac:dyDescent="0.2">
      <c r="A19">
        <v>2017</v>
      </c>
      <c r="B19" s="1" t="s">
        <v>0</v>
      </c>
      <c r="C19" s="1" t="s">
        <v>1</v>
      </c>
      <c r="D19" s="2" t="s">
        <v>2</v>
      </c>
      <c r="E19" s="2" t="s">
        <v>3</v>
      </c>
      <c r="F19" s="2" t="s">
        <v>4</v>
      </c>
      <c r="G19" s="1" t="s">
        <v>5</v>
      </c>
      <c r="H19" s="1" t="s">
        <v>6</v>
      </c>
      <c r="I19" s="1" t="s">
        <v>7</v>
      </c>
      <c r="J19" s="1" t="s">
        <v>8</v>
      </c>
      <c r="K19" s="3" t="s">
        <v>9</v>
      </c>
      <c r="L19" s="3" t="s">
        <v>10</v>
      </c>
    </row>
    <row r="20" spans="1:12" x14ac:dyDescent="0.2">
      <c r="A20" s="4" t="s">
        <v>11</v>
      </c>
      <c r="B20" s="5">
        <v>181819.24999999968</v>
      </c>
      <c r="C20" s="6">
        <v>0.39660528976367559</v>
      </c>
      <c r="D20" s="7">
        <v>109708.77366913564</v>
      </c>
      <c r="E20" s="7">
        <v>1854078.2750083921</v>
      </c>
      <c r="F20" s="7">
        <v>5227153.3607505821</v>
      </c>
      <c r="G20" s="8">
        <v>28.74917458272758</v>
      </c>
      <c r="H20" s="8">
        <v>47.645718623333188</v>
      </c>
      <c r="I20" s="8">
        <v>2.8192732913214908</v>
      </c>
      <c r="J20" s="6">
        <f>B20/$B$23</f>
        <v>0.88883012324294963</v>
      </c>
      <c r="K20" s="9">
        <v>8450</v>
      </c>
      <c r="L20" s="10">
        <v>16.899999999999999</v>
      </c>
    </row>
    <row r="21" spans="1:12" x14ac:dyDescent="0.2">
      <c r="A21" s="11" t="s">
        <v>12</v>
      </c>
      <c r="B21" s="12">
        <v>6837.3999999999987</v>
      </c>
      <c r="C21" s="13">
        <v>0.26146506264015767</v>
      </c>
      <c r="D21" s="14">
        <v>5049.6587807041851</v>
      </c>
      <c r="E21" s="14">
        <v>91903.78980881616</v>
      </c>
      <c r="F21" s="14">
        <v>195479.92797587122</v>
      </c>
      <c r="G21" s="15">
        <v>28.589804308051491</v>
      </c>
      <c r="H21" s="15">
        <v>38.711512295215151</v>
      </c>
      <c r="I21" s="15">
        <v>2.1270061700667671</v>
      </c>
      <c r="J21" s="13">
        <f t="shared" ref="J21:J23" si="24">B21/$B$23</f>
        <v>3.3424882594452206E-2</v>
      </c>
      <c r="K21" s="9">
        <v>9100</v>
      </c>
      <c r="L21" s="10">
        <v>18.2</v>
      </c>
    </row>
    <row r="22" spans="1:12" x14ac:dyDescent="0.2">
      <c r="A22" s="16" t="s">
        <v>13</v>
      </c>
      <c r="B22" s="17">
        <v>15903.529999999993</v>
      </c>
      <c r="C22" s="18">
        <v>0.30665742287215392</v>
      </c>
      <c r="D22" s="19">
        <v>11026.594475630009</v>
      </c>
      <c r="E22" s="19">
        <v>180836.14940033213</v>
      </c>
      <c r="F22" s="19">
        <v>356237.14378712763</v>
      </c>
      <c r="G22" s="20">
        <v>22.399878755667942</v>
      </c>
      <c r="H22" s="20">
        <v>32.307086705188176</v>
      </c>
      <c r="I22" s="20">
        <v>1.9699443112919621</v>
      </c>
      <c r="J22" s="18">
        <f t="shared" si="24"/>
        <v>7.7744994162598113E-2</v>
      </c>
      <c r="K22" s="9">
        <v>8200</v>
      </c>
      <c r="L22" s="10">
        <v>16.399999999999999</v>
      </c>
    </row>
    <row r="23" spans="1:12" x14ac:dyDescent="0.2">
      <c r="A23" t="s">
        <v>14</v>
      </c>
      <c r="B23" s="21">
        <f>SUM(B20:B22)</f>
        <v>204560.17999999967</v>
      </c>
      <c r="C23" s="22">
        <f t="shared" ref="C23" si="25">1-(D23/B23)</f>
        <v>0.38509524715186483</v>
      </c>
      <c r="D23" s="2">
        <f t="shared" ref="D23" si="26">SUM(D20:D22)</f>
        <v>125785.02692546984</v>
      </c>
      <c r="E23" s="2">
        <f>SUM(E20:E22)</f>
        <v>2126818.2142175403</v>
      </c>
      <c r="F23" s="2">
        <f t="shared" ref="F23" si="27">SUM(F20:F22)</f>
        <v>5778870.4325135816</v>
      </c>
      <c r="G23" s="1">
        <f t="shared" ref="G23" si="28">F23/B23</f>
        <v>28.250221682996127</v>
      </c>
      <c r="H23" s="1">
        <f t="shared" ref="H23" si="29">F23/D23</f>
        <v>45.942435071685274</v>
      </c>
      <c r="I23" s="1">
        <f t="shared" ref="I23" si="30">F23/E23</f>
        <v>2.7171435686804277</v>
      </c>
      <c r="J23" s="23">
        <f t="shared" si="24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Resource</dc:creator>
  <cp:lastModifiedBy>Bio Resource</cp:lastModifiedBy>
  <dcterms:created xsi:type="dcterms:W3CDTF">2017-08-01T21:23:06Z</dcterms:created>
  <dcterms:modified xsi:type="dcterms:W3CDTF">2017-08-01T21:23:32Z</dcterms:modified>
</cp:coreProperties>
</file>